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12675" windowHeight="1015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G37" i="23"/>
  <c r="G52"/>
  <c r="L6" i="15"/>
  <c r="L7"/>
  <c r="L8"/>
  <c r="L9"/>
  <c r="L10"/>
  <c r="L11"/>
  <c r="L12"/>
  <c r="L13"/>
  <c r="E14"/>
  <c r="F14"/>
  <c r="G14"/>
  <c r="H14"/>
  <c r="H42"/>
  <c r="D9" i="22"/>
  <c r="I14" i="15"/>
  <c r="I42"/>
  <c r="J14"/>
  <c r="K14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E41"/>
  <c r="L41"/>
  <c r="F41"/>
  <c r="F42"/>
  <c r="G41"/>
  <c r="G42"/>
  <c r="H41"/>
  <c r="I41"/>
  <c r="J41"/>
  <c r="D7" i="22"/>
  <c r="K41" i="15"/>
  <c r="E42"/>
  <c r="D10" i="22"/>
  <c r="J42" i="15"/>
  <c r="D3" i="22"/>
  <c r="D8"/>
  <c r="L42" i="15"/>
</calcChain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<sst xmlns="http://schemas.openxmlformats.org/spreadsheetml/2006/main" count="269" uniqueCount="200">
  <si>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</si>
  <si>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</si>
  <si>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</si>
  <si>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</si>
  <si>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</si>
  <si>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</si>
  <si>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</si>
  <si>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</si>
  <si>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</si>
  <si>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</si>
  <si>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</si>
  <si>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</si>
  <si>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</si>
  <si>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</si>
  <si>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</si>
  <si>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</si>
  <si>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</si>
  <si>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</si>
  <si>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</si>
  <si>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</si>
  <si>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</si>
  <si>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</si>
  <si>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</si>
  <si>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</si>
  <si>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</si>
  <si>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</si>
  <si>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</si>
  <si>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</si>
  <si>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</si>
  <si>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</si>
  <si>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</si>
  <si>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</si>
  <si>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</si>
  <si>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</si>
  <si>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</si>
  <si>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</si>
  <si>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</si>
  <si>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</si>
  <si>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</si>
  <si>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</si>
  <si>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</si>
  <si>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</si>
  <si>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</si>
  <si>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</si>
  <si>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</si>
  <si>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</si>
  <si>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</si>
  <si>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</si>
  <si>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</si>
  <si>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</si>
  <si>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</si>
  <si>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</si>
  <si>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</si>
  <si>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</si>
  <si>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</si>
  <si>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</si>
  <si>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</si>
  <si>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</si>
  <si>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</si>
  <si>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</si>
  <si>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</si>
  <si>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</si>
  <si>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</si>
  <si>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</si>
  <si>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</si>
  <si>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</si>
  <si>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</si>
  <si>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</si>
  <si>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</si>
  <si>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</si>
  <si>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</si>
  <si>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</si>
  <si>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</si>
  <si>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</si>
  <si>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</si>
  <si>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</si>
  <si>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</si>
  <si>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</si>
  <si>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</si>
  <si>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</si>
  <si>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</si>
  <si>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</si>
  <si>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</si>
  <si>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</si>
  <si>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</si>
  <si>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</si>
  <si>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</si>
  <si>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</si>
  <si>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</si>
  <si>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</si>
  <si>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</si>
  <si>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</si>
  <si>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</si>
  <si>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</si>
  <si>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</si>
  <si>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</si>
  <si>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</si>
  <si>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</si>
  <si>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</si>
  <si>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</si>
  <si>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</si>
  <si>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</si>
  <si>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</si>
  <si>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</si>
  <si>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</si>
  <si>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</si>
  <si>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</si>
  <si>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</si>
  <si>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</si>
  <si>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</si>
  <si>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</si>
  <si>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</si>
  <si>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</si>
  <si>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</si>
  <si>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</si>
  <si>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</si>
  <si>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</si>
  <si>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</si>
  <si>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</si>
  <si>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</si>
  <si>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</si>
  <si>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</si>
  <si>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</si>
  <si>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</si>
  <si>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</si>
  <si>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</si>
  <si>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</si>
  <si>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</si>
  <si>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</si>
  <si>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</si>
  <si>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</si>
  <si>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</si>
  <si>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</si>
  <si>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</si>
  <si>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</si>
  <si>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</si>
  <si>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</si>
  <si>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</si>
  <si>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</si>
  <si>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</si>
  <si>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</si>
  <si>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</si>
  <si>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</si>
  <si>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</si>
  <si>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</si>
  <si>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</si>
  <si>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</si>
  <si>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</si>
  <si>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</si>
  <si>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</si>
  <si>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</si>
  <si>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</si>
  <si>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</si>
  <si>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</si>
  <si>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</si>
  <si>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</si>
  <si>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</si>
  <si>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</si>
  <si>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</si>
  <si>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</si>
  <si>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</si>
  <si>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</si>
  <si>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</si>
  <si>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</si>
  <si>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</si>
  <si>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</si>
  <si>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</si>
  <si>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</si>
  <si>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</si>
  <si>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</si>
  <si>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</si>
  <si>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</si>
  <si>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</si>
  <si>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</si>
  <si>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</si>
  <si>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</si>
  <si>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</si>
  <si>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</si>
  <si>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</si>
  <si>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</si>
  <si>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</si>
  <si>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</si>
  <si>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</si>
  <si>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</si>
  <si>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</si>
  <si>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</si>
  <si>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</si>
  <si>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</si>
  <si>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</si>
  <si>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</si>
  <si>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</si>
  <si>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Балтський районний суд Одеської області</t>
  </si>
  <si>
    <t>66102.м. Балта.вул. Кузнечна 56</t>
  </si>
  <si>
    <t>Доручення судів України / іноземних судів</t>
  </si>
  <si>
    <t xml:space="preserve">Розглянуто справ судом присяжних </t>
  </si>
  <si>
    <t>О.М. Ільніцька</t>
  </si>
  <si>
    <t>А.М. Луговий</t>
  </si>
  <si>
    <t>(04866)-2-15-70</t>
  </si>
  <si>
    <t>inbox@bt.od.court.gov.ua</t>
  </si>
  <si>
    <t>10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</si>
</sst>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&amp;C&amp;L8DA82CCF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221</v>
      </c>
      <c r="F6" s="90">
        <v>180</v>
      </c>
      <c r="G6" s="90">
        <v>3</v>
      </c>
      <c r="H6" s="90">
        <v>154</v>
      </c>
      <c r="I6" s="90" t="s">
        <v>180</v>
      </c>
      <c r="J6" s="90">
        <v>67</v>
      </c>
      <c r="K6" s="91">
        <v>6</v>
      </c>
      <c r="L6" s="101">
        <f t="shared" ref="L6:L42" si="0">E6-F6</f>
        <v>41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894</v>
      </c>
      <c r="F7" s="90">
        <v>894</v>
      </c>
      <c r="G7" s="90">
        <v>2</v>
      </c>
      <c r="H7" s="90">
        <v>893</v>
      </c>
      <c r="I7" s="90">
        <v>801</v>
      </c>
      <c r="J7" s="90">
        <v>1</v>
      </c>
      <c r="K7" s="91"/>
      <c r="L7" s="101">
        <f t="shared" si="0"/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90</v>
      </c>
      <c r="F9" s="90">
        <v>72</v>
      </c>
      <c r="G9" s="90">
        <v>1</v>
      </c>
      <c r="H9" s="90">
        <v>70</v>
      </c>
      <c r="I9" s="90">
        <v>62</v>
      </c>
      <c r="J9" s="90">
        <v>20</v>
      </c>
      <c r="K9" s="91"/>
      <c r="L9" s="101">
        <f t="shared" si="0"/>
        <v>18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29</v>
      </c>
      <c r="F12" s="90">
        <v>16</v>
      </c>
      <c r="G12" s="90"/>
      <c r="H12" s="90">
        <v>18</v>
      </c>
      <c r="I12" s="90">
        <v>14</v>
      </c>
      <c r="J12" s="90">
        <v>11</v>
      </c>
      <c r="K12" s="91"/>
      <c r="L12" s="101">
        <f t="shared" si="0"/>
        <v>13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1235</v>
      </c>
      <c r="F14" s="105">
        <f t="shared" si="1"/>
        <v>1163</v>
      </c>
      <c r="G14" s="105">
        <f t="shared" si="1"/>
        <v>6</v>
      </c>
      <c r="H14" s="105">
        <f t="shared" si="1"/>
        <v>1136</v>
      </c>
      <c r="I14" s="105">
        <f t="shared" si="1"/>
        <v>877</v>
      </c>
      <c r="J14" s="105">
        <f t="shared" si="1"/>
        <v>99</v>
      </c>
      <c r="K14" s="105">
        <f t="shared" si="1"/>
        <v>6</v>
      </c>
      <c r="L14" s="101">
        <f t="shared" si="0"/>
        <v>72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14</v>
      </c>
      <c r="F15" s="92">
        <v>14</v>
      </c>
      <c r="G15" s="92"/>
      <c r="H15" s="92">
        <v>13</v>
      </c>
      <c r="I15" s="92">
        <v>9</v>
      </c>
      <c r="J15" s="92">
        <v>1</v>
      </c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12</v>
      </c>
      <c r="F16" s="92">
        <v>9</v>
      </c>
      <c r="G16" s="92"/>
      <c r="H16" s="92">
        <v>8</v>
      </c>
      <c r="I16" s="92">
        <v>4</v>
      </c>
      <c r="J16" s="92">
        <v>4</v>
      </c>
      <c r="K16" s="91"/>
      <c r="L16" s="101">
        <f t="shared" si="0"/>
        <v>3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17</v>
      </c>
      <c r="F22" s="91">
        <v>14</v>
      </c>
      <c r="G22" s="91"/>
      <c r="H22" s="91">
        <v>12</v>
      </c>
      <c r="I22" s="91">
        <v>4</v>
      </c>
      <c r="J22" s="91">
        <v>5</v>
      </c>
      <c r="K22" s="91"/>
      <c r="L22" s="101">
        <f t="shared" si="0"/>
        <v>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131</v>
      </c>
      <c r="F23" s="91">
        <v>127</v>
      </c>
      <c r="G23" s="91"/>
      <c r="H23" s="91">
        <v>122</v>
      </c>
      <c r="I23" s="91">
        <v>101</v>
      </c>
      <c r="J23" s="91">
        <v>9</v>
      </c>
      <c r="K23" s="91"/>
      <c r="L23" s="101">
        <f t="shared" si="0"/>
        <v>4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1027</v>
      </c>
      <c r="F25" s="91">
        <v>1012</v>
      </c>
      <c r="G25" s="91"/>
      <c r="H25" s="91">
        <v>970</v>
      </c>
      <c r="I25" s="91">
        <v>786</v>
      </c>
      <c r="J25" s="91">
        <v>57</v>
      </c>
      <c r="K25" s="91"/>
      <c r="L25" s="101">
        <f t="shared" si="0"/>
        <v>15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952</v>
      </c>
      <c r="F26" s="91">
        <v>795</v>
      </c>
      <c r="G26" s="91">
        <v>5</v>
      </c>
      <c r="H26" s="91">
        <v>808</v>
      </c>
      <c r="I26" s="91">
        <v>710</v>
      </c>
      <c r="J26" s="91">
        <v>144</v>
      </c>
      <c r="K26" s="91">
        <v>1</v>
      </c>
      <c r="L26" s="101">
        <f t="shared" si="0"/>
        <v>157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158</v>
      </c>
      <c r="F27" s="91">
        <v>156</v>
      </c>
      <c r="G27" s="91"/>
      <c r="H27" s="91">
        <v>148</v>
      </c>
      <c r="I27" s="91">
        <v>110</v>
      </c>
      <c r="J27" s="91">
        <v>10</v>
      </c>
      <c r="K27" s="91"/>
      <c r="L27" s="101">
        <f t="shared" si="0"/>
        <v>2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125</v>
      </c>
      <c r="F28" s="91">
        <v>110</v>
      </c>
      <c r="G28" s="91"/>
      <c r="H28" s="91">
        <v>112</v>
      </c>
      <c r="I28" s="91">
        <v>99</v>
      </c>
      <c r="J28" s="91">
        <v>13</v>
      </c>
      <c r="K28" s="91"/>
      <c r="L28" s="101">
        <f t="shared" si="0"/>
        <v>15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8</v>
      </c>
      <c r="F29" s="91">
        <v>7</v>
      </c>
      <c r="G29" s="91"/>
      <c r="H29" s="91">
        <v>6</v>
      </c>
      <c r="I29" s="91">
        <v>3</v>
      </c>
      <c r="J29" s="91">
        <v>2</v>
      </c>
      <c r="K29" s="91"/>
      <c r="L29" s="101">
        <f t="shared" si="0"/>
        <v>1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</v>
      </c>
      <c r="F30" s="91"/>
      <c r="G30" s="91"/>
      <c r="H30" s="91">
        <v>1</v>
      </c>
      <c r="I30" s="91">
        <v>1</v>
      </c>
      <c r="J30" s="91"/>
      <c r="K30" s="91"/>
      <c r="L30" s="101">
        <f t="shared" si="0"/>
        <v>1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4</v>
      </c>
      <c r="F32" s="91">
        <v>3</v>
      </c>
      <c r="G32" s="91"/>
      <c r="H32" s="91">
        <v>2</v>
      </c>
      <c r="I32" s="91"/>
      <c r="J32" s="91">
        <v>2</v>
      </c>
      <c r="K32" s="91">
        <v>1</v>
      </c>
      <c r="L32" s="101">
        <f t="shared" si="0"/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42</v>
      </c>
      <c r="F33" s="91">
        <v>41</v>
      </c>
      <c r="G33" s="91"/>
      <c r="H33" s="91">
        <v>39</v>
      </c>
      <c r="I33" s="91">
        <v>32</v>
      </c>
      <c r="J33" s="91">
        <v>3</v>
      </c>
      <c r="K33" s="91">
        <v>1</v>
      </c>
      <c r="L33" s="101">
        <f t="shared" si="0"/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3</v>
      </c>
      <c r="G35" s="91"/>
      <c r="H35" s="91">
        <v>3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1556</v>
      </c>
      <c r="F37" s="91">
        <v>1371</v>
      </c>
      <c r="G37" s="91">
        <v>5</v>
      </c>
      <c r="H37" s="91">
        <v>1316</v>
      </c>
      <c r="I37" s="91">
        <v>947</v>
      </c>
      <c r="J37" s="91">
        <v>240</v>
      </c>
      <c r="K37" s="91">
        <v>3</v>
      </c>
      <c r="L37" s="101">
        <f t="shared" si="0"/>
        <v>185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854</v>
      </c>
      <c r="F38" s="91">
        <v>830</v>
      </c>
      <c r="G38" s="91"/>
      <c r="H38" s="91">
        <v>830</v>
      </c>
      <c r="I38" s="91" t="s">
        <v>180</v>
      </c>
      <c r="J38" s="91">
        <v>24</v>
      </c>
      <c r="K38" s="91"/>
      <c r="L38" s="101">
        <f t="shared" si="0"/>
        <v>24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11</v>
      </c>
      <c r="F39" s="91">
        <v>11</v>
      </c>
      <c r="G39" s="91"/>
      <c r="H39" s="91">
        <v>10</v>
      </c>
      <c r="I39" s="91" t="s">
        <v>180</v>
      </c>
      <c r="J39" s="91">
        <v>1</v>
      </c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38</v>
      </c>
      <c r="F40" s="91">
        <v>27</v>
      </c>
      <c r="G40" s="91"/>
      <c r="H40" s="91">
        <v>32</v>
      </c>
      <c r="I40" s="91">
        <v>17</v>
      </c>
      <c r="J40" s="91">
        <v>6</v>
      </c>
      <c r="K40" s="91">
        <v>2</v>
      </c>
      <c r="L40" s="101">
        <f t="shared" si="0"/>
        <v>11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892</v>
      </c>
      <c r="F41" s="91">
        <f t="shared" ref="F41:K41" si="2">F38+F40</f>
        <v>857</v>
      </c>
      <c r="G41" s="91">
        <f t="shared" si="2"/>
        <v>0</v>
      </c>
      <c r="H41" s="91">
        <f t="shared" si="2"/>
        <v>862</v>
      </c>
      <c r="I41" s="91">
        <f>I40</f>
        <v>17</v>
      </c>
      <c r="J41" s="91">
        <f t="shared" si="2"/>
        <v>30</v>
      </c>
      <c r="K41" s="91">
        <f t="shared" si="2"/>
        <v>2</v>
      </c>
      <c r="L41" s="101">
        <f t="shared" si="0"/>
        <v>35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3700</v>
      </c>
      <c r="F42" s="91">
        <f t="shared" ref="F42:K42" si="3">F14+F22+F37+F41</f>
        <v>3405</v>
      </c>
      <c r="G42" s="91">
        <f t="shared" si="3"/>
        <v>11</v>
      </c>
      <c r="H42" s="91">
        <f t="shared" si="3"/>
        <v>3326</v>
      </c>
      <c r="I42" s="91">
        <f t="shared" si="3"/>
        <v>1845</v>
      </c>
      <c r="J42" s="91">
        <f t="shared" si="3"/>
        <v>374</v>
      </c>
      <c r="K42" s="91">
        <f t="shared" si="3"/>
        <v>11</v>
      </c>
      <c r="L42" s="101">
        <f t="shared" si="0"/>
        <v>295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Балтський районний суд Одеської області, 
Початок періоду: 01.01.2018, Кінець періоду: 31.12.2018&amp;L8DA82CCF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15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12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60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6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24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13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4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2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2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2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2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83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1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3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10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54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14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205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16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8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5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1</v>
      </c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64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25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13</v>
      </c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12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>
        <v>2</v>
      </c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18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4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3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7" firstPageNumber="3" orientation="portrait" useFirstPageNumber="1" r:id="rId1"/>
  <headerFooter>
    <oddFooter>&amp;R&amp;P&amp;C&amp;CФорма № 1-мзс, Підрозділ: Балтський районний суд Одеської області, 
Початок періоду: 01.01.2018, Кінець періоду: 31.12.2018&amp;L8DA82CCF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155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127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41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>
        <v>1</v>
      </c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23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</v>
      </c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3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10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2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391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41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11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>
        <v>3</v>
      </c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</v>
      </c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17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7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106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1170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386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57</v>
      </c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12881259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6605038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16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3</v>
      </c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172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93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1205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8642486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205689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5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1091</v>
      </c>
      <c r="F58" s="96">
        <v>31</v>
      </c>
      <c r="G58" s="96">
        <v>11</v>
      </c>
      <c r="H58" s="96">
        <v>1</v>
      </c>
      <c r="I58" s="96">
        <v>2</v>
      </c>
    </row>
    <row r="59" spans="1:9" ht="13.5" customHeight="1">
      <c r="A59" s="258" t="s">
        <v>31</v>
      </c>
      <c r="B59" s="258"/>
      <c r="C59" s="258"/>
      <c r="D59" s="258"/>
      <c r="E59" s="96">
        <v>10</v>
      </c>
      <c r="F59" s="96">
        <v>2</v>
      </c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1053</v>
      </c>
      <c r="F60" s="96">
        <v>245</v>
      </c>
      <c r="G60" s="96">
        <v>15</v>
      </c>
      <c r="H60" s="96">
        <v>1</v>
      </c>
      <c r="I60" s="96">
        <v>2</v>
      </c>
    </row>
    <row r="61" spans="1:9" ht="13.5" customHeight="1">
      <c r="A61" s="190" t="s">
        <v>115</v>
      </c>
      <c r="B61" s="190"/>
      <c r="C61" s="190"/>
      <c r="D61" s="190"/>
      <c r="E61" s="96">
        <v>838</v>
      </c>
      <c r="F61" s="96">
        <v>23</v>
      </c>
      <c r="G61" s="96">
        <v>1</v>
      </c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1" firstPageNumber="4" orientation="portrait" useFirstPageNumber="1" r:id="rId1"/>
  <headerFooter alignWithMargins="0">
    <oddFooter>&amp;R&amp;P&amp;C&amp;CФорма № 1-мзс, Підрозділ: Балтський районний суд Одеської області, 
Початок періоду: 01.01.2018, Кінець періоду: 31.12.2018&amp;L8DA82CCF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2.9411764705882353E-2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6.0606060606060608E-2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1.2500000000000001E-2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6.6666666666666666E-2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0.97679882525697503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665.2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740</v>
      </c>
    </row>
    <row r="11" spans="1:4" ht="16.5" customHeight="1">
      <c r="A11" s="213" t="s">
        <v>65</v>
      </c>
      <c r="B11" s="215"/>
      <c r="C11" s="14">
        <v>9</v>
      </c>
      <c r="D11" s="94">
        <v>35</v>
      </c>
    </row>
    <row r="12" spans="1:4" ht="16.5" customHeight="1">
      <c r="A12" s="300" t="s">
        <v>110</v>
      </c>
      <c r="B12" s="300"/>
      <c r="C12" s="14">
        <v>10</v>
      </c>
      <c r="D12" s="94">
        <v>19</v>
      </c>
    </row>
    <row r="13" spans="1:4" ht="16.5" customHeight="1">
      <c r="A13" s="300" t="s">
        <v>31</v>
      </c>
      <c r="B13" s="300"/>
      <c r="C13" s="14">
        <v>11</v>
      </c>
      <c r="D13" s="94">
        <v>52</v>
      </c>
    </row>
    <row r="14" spans="1:4" ht="16.5" customHeight="1">
      <c r="A14" s="300" t="s">
        <v>111</v>
      </c>
      <c r="B14" s="300"/>
      <c r="C14" s="14">
        <v>12</v>
      </c>
      <c r="D14" s="94">
        <v>62</v>
      </c>
    </row>
    <row r="15" spans="1:4" ht="16.5" customHeight="1">
      <c r="A15" s="300" t="s">
        <v>115</v>
      </c>
      <c r="B15" s="300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 t="s">
        <v>197</v>
      </c>
      <c r="D23" s="302"/>
    </row>
    <row r="24" spans="1:4">
      <c r="A24" s="69" t="s">
        <v>107</v>
      </c>
      <c r="B24" s="88"/>
      <c r="C24" s="303" t="s">
        <v>197</v>
      </c>
      <c r="D24" s="303"/>
    </row>
    <row r="25" spans="1:4">
      <c r="A25" s="68" t="s">
        <v>108</v>
      </c>
      <c r="B25" s="89"/>
      <c r="C25" s="303" t="s">
        <v>198</v>
      </c>
      <c r="D25" s="303"/>
    </row>
    <row r="26" spans="1:4" ht="15.75" customHeight="1"/>
    <row r="27" spans="1:4" ht="12.75" customHeight="1">
      <c r="C27" s="299" t="s">
        <v>199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Балтський районний суд Одеської області, 
Початок періоду: 01.01.2018, Кінець періоду: 31.12.2018&amp;L8DA82CCF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ALUGOVOY</cp:lastModifiedBy>
  <cp:lastPrinted>2018-03-28T07:45:37Z</cp:lastPrinted>
  <dcterms:created xsi:type="dcterms:W3CDTF">2004-04-20T14:33:35Z</dcterms:created>
  <dcterms:modified xsi:type="dcterms:W3CDTF">2019-02-19T13:24:48Z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8DA82CCF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