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I46"/>
  <c r="J15"/>
  <c r="K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E46"/>
  <c r="J46"/>
  <c r="D3" i="22"/>
  <c r="D10"/>
  <c r="L46" i="15"/>
  <c r="L4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<sst xmlns="http://schemas.openxmlformats.org/spreadsheetml/2006/main" count="280" uniqueCount="211">
  <si>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</si>
  <si>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</si>
  <si>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</si>
  <si>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</si>
  <si>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</si>
  <si>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</si>
  <si>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</si>
  <si>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</si>
  <si>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</si>
  <si>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</si>
  <si>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</si>
  <si>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</si>
  <si>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</si>
  <si>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</si>
  <si>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</si>
  <si>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</si>
  <si>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</si>
  <si>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</si>
  <si>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</si>
  <si>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</si>
  <si>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</si>
  <si>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</si>
  <si>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</si>
  <si>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</si>
  <si>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</si>
  <si>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</si>
  <si>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</si>
  <si>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</si>
  <si>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</si>
  <si>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</si>
  <si>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</si>
  <si>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</si>
  <si>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</si>
  <si>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</si>
  <si>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</si>
  <si>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</si>
  <si>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</si>
  <si>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</si>
  <si>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</si>
  <si>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</si>
  <si>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</si>
  <si>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</si>
  <si>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</si>
  <si>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</si>
  <si>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</si>
  <si>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</si>
  <si>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</si>
  <si>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</si>
  <si>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</si>
  <si>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</si>
  <si>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</si>
  <si>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</si>
  <si>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</si>
  <si>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</si>
  <si>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</si>
  <si>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</si>
  <si>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</si>
  <si>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</si>
  <si>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</si>
  <si>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</si>
  <si>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</si>
  <si>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</si>
  <si>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</si>
  <si>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</si>
  <si>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</si>
  <si>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</si>
  <si>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</si>
  <si>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</si>
  <si>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</si>
  <si>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</si>
  <si>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</si>
  <si>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</si>
  <si>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</si>
  <si>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</si>
  <si>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</si>
  <si>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</si>
  <si>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</si>
  <si>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</si>
  <si>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</si>
  <si>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</si>
  <si>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</si>
  <si>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</si>
  <si>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</si>
  <si>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</si>
  <si>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</si>
  <si>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</si>
  <si>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</si>
  <si>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</si>
  <si>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</si>
  <si>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</si>
  <si>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</si>
  <si>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</si>
  <si>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</si>
  <si>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</si>
  <si>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</si>
  <si>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</si>
  <si>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</si>
  <si>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</si>
  <si>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</si>
  <si>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</si>
  <si>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</si>
  <si>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</si>
  <si>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</si>
  <si>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</si>
  <si>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</si>
  <si>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</si>
  <si>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</si>
  <si>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</si>
  <si>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</si>
  <si>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</si>
  <si>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</si>
  <si>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</si>
  <si>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</si>
  <si>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</si>
  <si>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</si>
  <si>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</si>
  <si>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</si>
  <si>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</si>
  <si>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</si>
  <si>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</si>
  <si>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</si>
  <si>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</si>
  <si>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</si>
  <si>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</si>
  <si>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</si>
  <si>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</si>
  <si>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</si>
  <si>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</si>
  <si>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</si>
  <si>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</si>
  <si>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</si>
  <si>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</si>
  <si>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</si>
  <si>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</si>
  <si>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</si>
  <si>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</si>
  <si>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</si>
  <si>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</si>
  <si>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</si>
  <si>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</si>
  <si>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</si>
  <si>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</si>
  <si>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</si>
  <si>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</si>
  <si>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</si>
  <si>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</si>
  <si>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</si>
  <si>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</si>
  <si>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</si>
  <si>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</si>
  <si>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</si>
  <si>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</si>
  <si>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</si>
  <si>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</si>
  <si>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</si>
  <si>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</si>
  <si>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</si>
  <si>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</si>
  <si>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</si>
  <si>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</si>
  <si>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</si>
  <si>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</si>
  <si>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</si>
  <si>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</si>
  <si>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</si>
  <si>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</si>
  <si>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</si>
  <si>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</si>
  <si>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</si>
  <si>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</si>
  <si>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</si>
  <si>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</si>
  <si>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</si>
  <si>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</si>
  <si>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</si>
  <si>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</si>
  <si>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</si>
  <si>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</si>
  <si>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</si>
  <si>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</si>
  <si>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</si>
  <si>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</si>
  <si>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</si>
  <si>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</si>
  <si>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</si>
  <si>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</si>
  <si>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</si>
  <si>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</si>
  <si>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</si>
  <si>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</si>
  <si>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</si>
  <si>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</si>
  <si>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</si>
  <si>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</si>
  <si>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</si>
  <si>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</si>
  <si>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</si>
  <si>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</si>
  <si>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</si>
  <si>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</si>
  <si>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</si>
  <si>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</si>
  <si>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Балтський районний суд Одеської області</t>
  </si>
  <si>
    <t>66102.м. Балта.вул. Кузнечна 56</t>
  </si>
  <si>
    <t>Доручення судів України / іноземних судів</t>
  </si>
  <si>
    <t xml:space="preserve">Розглянуто справ судом присяжних </t>
  </si>
  <si>
    <t>О.М. Ільніцька</t>
  </si>
  <si>
    <t>А.М. Луговий</t>
  </si>
  <si>
    <t>(04866)-2-15-70</t>
  </si>
  <si>
    <t>inbox@bt.od.court.gov.ua</t>
  </si>
  <si>
    <t>29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</si>
</sst>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&amp;C&amp;LF44EEF79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183</v>
      </c>
      <c r="F6" s="90">
        <v>119</v>
      </c>
      <c r="G6" s="90">
        <v>1</v>
      </c>
      <c r="H6" s="90">
        <v>106</v>
      </c>
      <c r="I6" s="90" t="s">
        <v>172</v>
      </c>
      <c r="J6" s="90">
        <v>77</v>
      </c>
      <c r="K6" s="91">
        <v>19</v>
      </c>
      <c r="L6" s="101">
        <f t="shared" ref="L6:L11" si="0">E6-F6</f>
        <v>64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646</v>
      </c>
      <c r="F7" s="90">
        <v>645</v>
      </c>
      <c r="G7" s="90"/>
      <c r="H7" s="90">
        <v>646</v>
      </c>
      <c r="I7" s="90">
        <v>588</v>
      </c>
      <c r="J7" s="90"/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75</v>
      </c>
      <c r="F9" s="90">
        <v>55</v>
      </c>
      <c r="G9" s="90"/>
      <c r="H9" s="90">
        <v>62</v>
      </c>
      <c r="I9" s="90">
        <v>47</v>
      </c>
      <c r="J9" s="90">
        <v>13</v>
      </c>
      <c r="K9" s="91"/>
      <c r="L9" s="101">
        <f t="shared" si="0"/>
        <v>20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8</v>
      </c>
      <c r="F12" s="90">
        <v>8</v>
      </c>
      <c r="G12" s="90"/>
      <c r="H12" s="90">
        <v>8</v>
      </c>
      <c r="I12" s="90">
        <v>2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25</v>
      </c>
      <c r="F13" s="90">
        <v>14</v>
      </c>
      <c r="G13" s="90"/>
      <c r="H13" s="90">
        <v>16</v>
      </c>
      <c r="I13" s="90">
        <v>9</v>
      </c>
      <c r="J13" s="90">
        <v>9</v>
      </c>
      <c r="K13" s="91">
        <v>1</v>
      </c>
      <c r="L13" s="101">
        <f t="shared" ref="L13:L21" si="1">E13-F13</f>
        <v>11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938</v>
      </c>
      <c r="F15" s="104">
        <f t="shared" si="2"/>
        <v>842</v>
      </c>
      <c r="G15" s="104">
        <f t="shared" si="2"/>
        <v>1</v>
      </c>
      <c r="H15" s="104">
        <f t="shared" si="2"/>
        <v>839</v>
      </c>
      <c r="I15" s="104">
        <f t="shared" si="2"/>
        <v>647</v>
      </c>
      <c r="J15" s="104">
        <f t="shared" si="2"/>
        <v>99</v>
      </c>
      <c r="K15" s="104">
        <f t="shared" si="2"/>
        <v>20</v>
      </c>
      <c r="L15" s="101">
        <f t="shared" si="1"/>
        <v>96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25</v>
      </c>
      <c r="F16" s="92">
        <v>24</v>
      </c>
      <c r="G16" s="92"/>
      <c r="H16" s="92">
        <v>25</v>
      </c>
      <c r="I16" s="92">
        <v>18</v>
      </c>
      <c r="J16" s="92"/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22</v>
      </c>
      <c r="F17" s="92">
        <v>18</v>
      </c>
      <c r="G17" s="92"/>
      <c r="H17" s="92">
        <v>19</v>
      </c>
      <c r="I17" s="92">
        <v>9</v>
      </c>
      <c r="J17" s="92">
        <v>3</v>
      </c>
      <c r="K17" s="91"/>
      <c r="L17" s="101">
        <f t="shared" si="1"/>
        <v>4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2</v>
      </c>
      <c r="F19" s="91">
        <v>2</v>
      </c>
      <c r="G19" s="91"/>
      <c r="H19" s="91">
        <v>1</v>
      </c>
      <c r="I19" s="91">
        <v>1</v>
      </c>
      <c r="J19" s="91">
        <v>1</v>
      </c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31</v>
      </c>
      <c r="F24" s="91">
        <v>27</v>
      </c>
      <c r="G24" s="91"/>
      <c r="H24" s="91">
        <v>27</v>
      </c>
      <c r="I24" s="91">
        <v>10</v>
      </c>
      <c r="J24" s="91">
        <v>4</v>
      </c>
      <c r="K24" s="91"/>
      <c r="L24" s="101">
        <f t="shared" si="3"/>
        <v>4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90</v>
      </c>
      <c r="F25" s="91">
        <v>81</v>
      </c>
      <c r="G25" s="91"/>
      <c r="H25" s="91">
        <v>88</v>
      </c>
      <c r="I25" s="91">
        <v>75</v>
      </c>
      <c r="J25" s="91">
        <v>2</v>
      </c>
      <c r="K25" s="91"/>
      <c r="L25" s="101">
        <f t="shared" si="3"/>
        <v>9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3</v>
      </c>
      <c r="F26" s="91">
        <v>3</v>
      </c>
      <c r="G26" s="91"/>
      <c r="H26" s="91">
        <v>3</v>
      </c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693</v>
      </c>
      <c r="F27" s="91">
        <v>636</v>
      </c>
      <c r="G27" s="91"/>
      <c r="H27" s="91">
        <v>667</v>
      </c>
      <c r="I27" s="91">
        <v>601</v>
      </c>
      <c r="J27" s="91">
        <v>26</v>
      </c>
      <c r="K27" s="91"/>
      <c r="L27" s="101">
        <f t="shared" si="3"/>
        <v>57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748</v>
      </c>
      <c r="F28" s="91">
        <v>604</v>
      </c>
      <c r="G28" s="91">
        <v>1</v>
      </c>
      <c r="H28" s="91">
        <v>541</v>
      </c>
      <c r="I28" s="91">
        <v>462</v>
      </c>
      <c r="J28" s="91">
        <v>207</v>
      </c>
      <c r="K28" s="91">
        <v>13</v>
      </c>
      <c r="L28" s="101">
        <f t="shared" si="3"/>
        <v>144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119</v>
      </c>
      <c r="F29" s="91">
        <v>109</v>
      </c>
      <c r="G29" s="91"/>
      <c r="H29" s="91">
        <v>115</v>
      </c>
      <c r="I29" s="91">
        <v>104</v>
      </c>
      <c r="J29" s="91">
        <v>4</v>
      </c>
      <c r="K29" s="91"/>
      <c r="L29" s="101">
        <f t="shared" si="3"/>
        <v>10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117</v>
      </c>
      <c r="F30" s="91">
        <v>104</v>
      </c>
      <c r="G30" s="91"/>
      <c r="H30" s="91">
        <v>107</v>
      </c>
      <c r="I30" s="91">
        <v>100</v>
      </c>
      <c r="J30" s="91">
        <v>10</v>
      </c>
      <c r="K30" s="91"/>
      <c r="L30" s="101">
        <f t="shared" si="3"/>
        <v>13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4</v>
      </c>
      <c r="F31" s="91">
        <v>2</v>
      </c>
      <c r="G31" s="91"/>
      <c r="H31" s="91">
        <v>3</v>
      </c>
      <c r="I31" s="91">
        <v>1</v>
      </c>
      <c r="J31" s="91">
        <v>1</v>
      </c>
      <c r="K31" s="91"/>
      <c r="L31" s="101">
        <f t="shared" si="3"/>
        <v>2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34</v>
      </c>
      <c r="F34" s="91">
        <v>34</v>
      </c>
      <c r="G34" s="91"/>
      <c r="H34" s="91">
        <v>34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4</v>
      </c>
      <c r="F35" s="91">
        <v>2</v>
      </c>
      <c r="G35" s="91"/>
      <c r="H35" s="91">
        <v>3</v>
      </c>
      <c r="I35" s="91">
        <v>1</v>
      </c>
      <c r="J35" s="91">
        <v>1</v>
      </c>
      <c r="K35" s="91"/>
      <c r="L35" s="101">
        <f t="shared" ref="L35:L43" si="4">E35-F35</f>
        <v>2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45</v>
      </c>
      <c r="F36" s="91">
        <v>42</v>
      </c>
      <c r="G36" s="91"/>
      <c r="H36" s="91">
        <v>45</v>
      </c>
      <c r="I36" s="91">
        <v>37</v>
      </c>
      <c r="J36" s="91"/>
      <c r="K36" s="91"/>
      <c r="L36" s="101">
        <f t="shared" si="4"/>
        <v>3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1154</v>
      </c>
      <c r="F40" s="91">
        <v>970</v>
      </c>
      <c r="G40" s="91">
        <v>1</v>
      </c>
      <c r="H40" s="91">
        <v>903</v>
      </c>
      <c r="I40" s="91">
        <v>676</v>
      </c>
      <c r="J40" s="91">
        <v>251</v>
      </c>
      <c r="K40" s="91">
        <v>13</v>
      </c>
      <c r="L40" s="101">
        <f t="shared" si="4"/>
        <v>184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983</v>
      </c>
      <c r="F41" s="91">
        <v>960</v>
      </c>
      <c r="G41" s="91"/>
      <c r="H41" s="91">
        <v>948</v>
      </c>
      <c r="I41" s="91" t="s">
        <v>172</v>
      </c>
      <c r="J41" s="91">
        <v>35</v>
      </c>
      <c r="K41" s="91"/>
      <c r="L41" s="101">
        <f t="shared" si="4"/>
        <v>23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10</v>
      </c>
      <c r="F42" s="91">
        <v>9</v>
      </c>
      <c r="G42" s="91"/>
      <c r="H42" s="91">
        <v>9</v>
      </c>
      <c r="I42" s="91" t="s">
        <v>172</v>
      </c>
      <c r="J42" s="91">
        <v>1</v>
      </c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34</v>
      </c>
      <c r="F43" s="91">
        <v>28</v>
      </c>
      <c r="G43" s="91"/>
      <c r="H43" s="91">
        <v>21</v>
      </c>
      <c r="I43" s="91">
        <v>15</v>
      </c>
      <c r="J43" s="91">
        <v>13</v>
      </c>
      <c r="K43" s="91"/>
      <c r="L43" s="101">
        <f t="shared" si="4"/>
        <v>6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1018</v>
      </c>
      <c r="F45" s="91">
        <f t="shared" ref="F45:K45" si="5">F41+F43+F44</f>
        <v>989</v>
      </c>
      <c r="G45" s="91">
        <f t="shared" si="5"/>
        <v>0</v>
      </c>
      <c r="H45" s="91">
        <f t="shared" si="5"/>
        <v>970</v>
      </c>
      <c r="I45" s="91">
        <f>I43+I44</f>
        <v>15</v>
      </c>
      <c r="J45" s="91">
        <f t="shared" si="5"/>
        <v>48</v>
      </c>
      <c r="K45" s="91">
        <f t="shared" si="5"/>
        <v>0</v>
      </c>
      <c r="L45" s="101">
        <f>E45-F45</f>
        <v>29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3141</v>
      </c>
      <c r="F46" s="91">
        <f t="shared" ref="F46:K46" si="6">F15+F24+F40+F45</f>
        <v>2828</v>
      </c>
      <c r="G46" s="91">
        <f t="shared" si="6"/>
        <v>2</v>
      </c>
      <c r="H46" s="91">
        <f t="shared" si="6"/>
        <v>2739</v>
      </c>
      <c r="I46" s="91">
        <f t="shared" si="6"/>
        <v>1348</v>
      </c>
      <c r="J46" s="91">
        <f t="shared" si="6"/>
        <v>402</v>
      </c>
      <c r="K46" s="91">
        <f t="shared" si="6"/>
        <v>33</v>
      </c>
      <c r="L46" s="101">
        <f>E46-F46</f>
        <v>313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Балтський районний суд Одеської області, 
Початок періоду: 01.01.2019, Кінець періоду: 31.12.2019&amp;LF44EEF79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13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70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18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15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16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4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4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7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95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28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9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304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28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24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96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17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6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11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34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9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Балтський районний суд Одеської області, 
Початок періоду: 01.01.2019, Кінець періоду: 31.12.2019&amp;LF44EEF79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108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87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18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18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5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9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285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41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26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2</v>
      </c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2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30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13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50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781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373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21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83034845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12675435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19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6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153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64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5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752</v>
      </c>
      <c r="F55" s="96">
        <v>67</v>
      </c>
      <c r="G55" s="96">
        <v>11</v>
      </c>
      <c r="H55" s="96">
        <v>6</v>
      </c>
      <c r="I55" s="96">
        <v>3</v>
      </c>
    </row>
    <row r="56" spans="1:9" ht="13.5" customHeight="1">
      <c r="A56" s="273" t="s">
        <v>31</v>
      </c>
      <c r="B56" s="273"/>
      <c r="C56" s="273"/>
      <c r="D56" s="273"/>
      <c r="E56" s="96">
        <v>21</v>
      </c>
      <c r="F56" s="96">
        <v>6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550</v>
      </c>
      <c r="F57" s="96">
        <v>327</v>
      </c>
      <c r="G57" s="96">
        <v>19</v>
      </c>
      <c r="H57" s="96">
        <v>6</v>
      </c>
      <c r="I57" s="96">
        <v>1</v>
      </c>
    </row>
    <row r="58" spans="1:9" ht="13.5" customHeight="1">
      <c r="A58" s="193" t="s">
        <v>111</v>
      </c>
      <c r="B58" s="193"/>
      <c r="C58" s="193"/>
      <c r="D58" s="193"/>
      <c r="E58" s="96">
        <v>949</v>
      </c>
      <c r="F58" s="96">
        <v>19</v>
      </c>
      <c r="G58" s="96">
        <v>2</v>
      </c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1402</v>
      </c>
      <c r="G62" s="118">
        <v>10402354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380</v>
      </c>
      <c r="G63" s="119">
        <v>8955912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1022</v>
      </c>
      <c r="G64" s="119">
        <v>1446442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634</v>
      </c>
      <c r="G65" s="120">
        <v>251095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Балтський районний суд Одеської області, 
Початок періоду: 01.01.2019, Кінець періоду: 31.12.2019&amp;LF44EEF79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8.2089552238805972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20.202020202020201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5.1792828685258963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96.852899575671856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913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1047</v>
      </c>
    </row>
    <row r="11" spans="1:4" ht="16.5" customHeight="1">
      <c r="A11" s="204" t="s">
        <v>63</v>
      </c>
      <c r="B11" s="206"/>
      <c r="C11" s="14">
        <v>9</v>
      </c>
      <c r="D11" s="94">
        <v>54</v>
      </c>
    </row>
    <row r="12" spans="1:4" ht="16.5" customHeight="1">
      <c r="A12" s="313" t="s">
        <v>106</v>
      </c>
      <c r="B12" s="313"/>
      <c r="C12" s="14">
        <v>10</v>
      </c>
      <c r="D12" s="94">
        <v>52</v>
      </c>
    </row>
    <row r="13" spans="1:4" ht="16.5" customHeight="1">
      <c r="A13" s="313" t="s">
        <v>31</v>
      </c>
      <c r="B13" s="313"/>
      <c r="C13" s="14">
        <v>11</v>
      </c>
      <c r="D13" s="94">
        <v>71</v>
      </c>
    </row>
    <row r="14" spans="1:4" ht="16.5" customHeight="1">
      <c r="A14" s="313" t="s">
        <v>107</v>
      </c>
      <c r="B14" s="313"/>
      <c r="C14" s="14">
        <v>12</v>
      </c>
      <c r="D14" s="94">
        <v>99</v>
      </c>
    </row>
    <row r="15" spans="1:4" ht="16.5" customHeight="1">
      <c r="A15" s="313" t="s">
        <v>111</v>
      </c>
      <c r="B15" s="313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208</v>
      </c>
      <c r="D24" s="246"/>
    </row>
    <row r="25" spans="1:4">
      <c r="A25" s="68" t="s">
        <v>104</v>
      </c>
      <c r="B25" s="89"/>
      <c r="C25" s="246" t="s">
        <v>209</v>
      </c>
      <c r="D25" s="246"/>
    </row>
    <row r="26" spans="1:4" ht="15.75" customHeight="1"/>
    <row r="27" spans="1:4" ht="12.75" customHeight="1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Балтський районний суд Одеської області, 
Початок періоду: 01.01.2019, Кінець періоду: 31.12.2019&amp;LF44EEF79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2018-03-28T07:45:37Z</cp:lastPrinted>
  <dcterms:created xsi:type="dcterms:W3CDTF">2004-04-20T14:33:35Z</dcterms:created>
  <dcterms:modified xsi:type="dcterms:W3CDTF">2020-01-30T10:27:17Z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F44EEF79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